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<sst xmlns="http://schemas.openxmlformats.org/spreadsheetml/2006/main" count="106" uniqueCount="48">
  <si>
    <t>David Erb, Director</t>
  </si>
  <si>
    <t>Facilty Details</t>
  </si>
  <si>
    <t>Total</t>
  </si>
  <si>
    <t>Base Fee (Dining Hall, Washhouse &amp; Staff Cabin 1)</t>
  </si>
  <si>
    <t>Staff Lounge (Sleeps 16 in single beds)</t>
  </si>
  <si>
    <t>Club Med (Sleeps 4 in 1 double and 2 singles)</t>
  </si>
  <si>
    <t>Juniper (Sleeps 14 in bunkbeds)</t>
  </si>
  <si>
    <t xml:space="preserve">Total  </t>
  </si>
  <si>
    <t>Deposit for Next Year</t>
  </si>
  <si>
    <t>Deposit from this Year</t>
  </si>
  <si>
    <t>#</t>
  </si>
  <si>
    <r>
      <t>Group:</t>
    </r>
    <r>
      <rPr>
        <sz val="12"/>
        <rFont val="Trebuchet MS"/>
        <family val="2"/>
      </rPr>
      <t xml:space="preserve"> </t>
    </r>
  </si>
  <si>
    <t xml:space="preserve">Contact: </t>
  </si>
  <si>
    <t xml:space="preserve">Address: </t>
  </si>
  <si>
    <t>Phone &amp; Email:</t>
  </si>
  <si>
    <r>
      <t>Dates Rented:</t>
    </r>
    <r>
      <rPr>
        <sz val="12"/>
        <rFont val="Trebuchet MS"/>
        <family val="2"/>
      </rPr>
      <t xml:space="preserve"> </t>
    </r>
  </si>
  <si>
    <t>Other Adjustments</t>
  </si>
  <si>
    <t>= Non Heated Space</t>
  </si>
  <si>
    <t>= Heated Space</t>
  </si>
  <si>
    <t>Cost Per Weekend</t>
  </si>
  <si>
    <t>RETREAT &amp; RENTAL ESTIMATOR</t>
  </si>
  <si>
    <t xml:space="preserve">Thank you for your interest in using our facilties for your retreat. </t>
  </si>
  <si>
    <t>If you have any questions, please do not hesitate to contact the office.</t>
  </si>
  <si>
    <t>The Retreat &amp; Rental Estimator below will allow you to easily determine the total rental cost cost.</t>
  </si>
  <si>
    <t xml:space="preserve">for your retreat. Simply type a "1" in the "#" column next to each building you would like to use. </t>
  </si>
  <si>
    <t>The estimaor will calulate your total cost.</t>
  </si>
  <si>
    <t xml:space="preserve">          Room #1 (sleeps 2 in singles)</t>
  </si>
  <si>
    <t xml:space="preserve">          Room #2 (sleeps 1 in a single)</t>
  </si>
  <si>
    <t>Included</t>
  </si>
  <si>
    <r>
      <rPr>
        <b/>
        <sz val="10"/>
        <rFont val="Trebuchet MS"/>
        <family val="2"/>
      </rPr>
      <t xml:space="preserve">   </t>
    </r>
    <r>
      <rPr>
        <sz val="10"/>
        <rFont val="Trebuchet MS"/>
        <family val="2"/>
      </rPr>
      <t xml:space="preserve"> * New rooms in dining hall addition;</t>
    </r>
  </si>
  <si>
    <t>Volunteer Cabin 2 (Sleeps 2 in singles)</t>
  </si>
  <si>
    <t>Volunteer Cabin 3 (Sleeps 2 in singles)</t>
  </si>
  <si>
    <t>Volunteer Cabin 1 (Sleeps 2 in queen)</t>
  </si>
  <si>
    <t>Sumac (Sleeps 16 in bunkbeds)</t>
  </si>
  <si>
    <t>Balsam (Sleeps 16 in bunkbeds)</t>
  </si>
  <si>
    <t>Pines (Ideal for break-out session space)</t>
  </si>
  <si>
    <t>2016 Costs</t>
  </si>
  <si>
    <t>** Estimated Cost for 2017</t>
  </si>
  <si>
    <r>
      <rPr>
        <b/>
        <sz val="8"/>
        <rFont val="Trebuchet MS"/>
        <family val="2"/>
      </rPr>
      <t>NEW OFFICE MAILING ADDRESS</t>
    </r>
    <r>
      <rPr>
        <sz val="8"/>
        <rFont val="Trebuchet MS"/>
        <family val="2"/>
      </rPr>
      <t>: Silver Lake Mennonite Camp 209-50 Kent Ave Kitchener ON N2G 3R1</t>
    </r>
  </si>
  <si>
    <t>Silver Birch - (Sleeps 14 in bunkbeds)</t>
  </si>
  <si>
    <t>Dogwood - (Sleeps 14 in bunkbeds)</t>
  </si>
  <si>
    <t>Aspens - (Sleeps 16 in bunkbeds)</t>
  </si>
  <si>
    <t>Upstairs of the Staff House (Limited Availability)</t>
  </si>
  <si>
    <r>
      <t>Black Cherry</t>
    </r>
    <r>
      <rPr>
        <sz val="8"/>
        <rFont val="Trebuchet MS"/>
        <family val="2"/>
      </rPr>
      <t xml:space="preserve"> (AKA Staff Cabin 2 Sleeps 10 in single beds)</t>
    </r>
  </si>
  <si>
    <r>
      <t xml:space="preserve">    * Sugar Maple </t>
    </r>
    <r>
      <rPr>
        <sz val="8"/>
        <rFont val="Trebuchet MS"/>
        <family val="2"/>
      </rPr>
      <t>(AKA Staff Cabin 1 Sleeps 10 in single beds)</t>
    </r>
  </si>
  <si>
    <t>Elm - (AKA Staff Lounge Sleeps 10 in singles)</t>
  </si>
  <si>
    <t>** Estimated Cost for 2018</t>
  </si>
  <si>
    <t>2017 Costs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</si>
</sst>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3" fillId="0" borderId="12" xfId="44" applyFont="1" applyFill="1" applyBorder="1" applyAlignment="1">
      <alignment/>
    </xf>
    <xf numFmtId="44" fontId="3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/>
    </xf>
    <xf numFmtId="44" fontId="10" fillId="0" borderId="12" xfId="44" applyFont="1" applyBorder="1" applyAlignment="1">
      <alignment/>
    </xf>
    <xf numFmtId="44" fontId="3" fillId="0" borderId="0" xfId="0" applyNumberFormat="1" applyFont="1" applyAlignment="1">
      <alignment/>
    </xf>
    <xf numFmtId="0" fontId="11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left"/>
      <protection/>
    </xf>
    <xf numFmtId="0" fontId="11" fillId="0" borderId="10" xfId="58" applyFont="1" applyBorder="1" applyAlignment="1">
      <alignment horizontal="center"/>
      <protection/>
    </xf>
    <xf numFmtId="0" fontId="11" fillId="0" borderId="0" xfId="58" applyFont="1" applyBorder="1" applyAlignment="1">
      <alignment horizontal="left"/>
      <protection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Alignment="1">
      <alignment horizontal="left"/>
      <protection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4" fontId="3" fillId="34" borderId="13" xfId="44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4" fontId="3" fillId="33" borderId="14" xfId="44" applyFont="1" applyFill="1" applyBorder="1" applyAlignment="1">
      <alignment/>
    </xf>
    <xf numFmtId="44" fontId="3" fillId="33" borderId="15" xfId="44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4" fontId="3" fillId="33" borderId="13" xfId="44" applyFont="1" applyFill="1" applyBorder="1" applyAlignment="1">
      <alignment horizontal="right"/>
    </xf>
    <xf numFmtId="44" fontId="3" fillId="33" borderId="15" xfId="44" applyFont="1" applyFill="1" applyBorder="1" applyAlignment="1">
      <alignment horizontal="right"/>
    </xf>
    <xf numFmtId="0" fontId="8" fillId="3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170" fontId="3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19050</xdr:rowOff>
    </xdr:from>
    <xdr:to>
      <xdr:col>1</xdr:col>
      <xdr:colOff>276225</xdr:colOff>
      <xdr:row>14</xdr:row>
      <xdr:rowOff>0</xdr:rowOff>
    </xdr:to>
    <xdr:pic>
      <xdr:nvPicPr>
        <xdr:cNvPr id="1" name="Picture 1" descr="Dave Signature (3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3</xdr:col>
      <xdr:colOff>1171575</xdr:colOff>
      <xdr:row>4</xdr:row>
      <xdr:rowOff>19050</xdr:rowOff>
    </xdr:to>
    <xdr:pic>
      <xdr:nvPicPr>
        <xdr:cNvPr id="2" name="Picture 3" descr="2011 w Bla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0"/>
          <a:ext cx="15335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19050</xdr:rowOff>
    </xdr:from>
    <xdr:to>
      <xdr:col>1</xdr:col>
      <xdr:colOff>209550</xdr:colOff>
      <xdr:row>14</xdr:row>
      <xdr:rowOff>38100</xdr:rowOff>
    </xdr:to>
    <xdr:pic>
      <xdr:nvPicPr>
        <xdr:cNvPr id="1" name="Picture 1" descr="Dave Signature (3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752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5</xdr:col>
      <xdr:colOff>314325</xdr:colOff>
      <xdr:row>7</xdr:row>
      <xdr:rowOff>161925</xdr:rowOff>
    </xdr:to>
    <xdr:pic>
      <xdr:nvPicPr>
        <xdr:cNvPr id="2" name="Picture 3" descr="2011 w Bla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0"/>
          <a:ext cx="27336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PageLayoutView="0" workbookViewId="0" topLeftCell="A14">
      <selection activeCell="A42" sqref="A42"/>
    </sheetView>
  </sheetViews>
  <sheetFormatPr defaultColWidth="9.140625" defaultRowHeight="15"/>
  <cols>
    <col min="1" max="1" width="8.140625" style="1" customWidth="1"/>
    <col min="2" max="2" width="44.8515625" style="1" customWidth="1"/>
    <col min="3" max="3" width="23.57421875" style="1" customWidth="1"/>
    <col min="4" max="4" width="21.7109375" style="1" customWidth="1"/>
    <col min="5" max="5" width="9.140625" style="1" customWidth="1"/>
    <col min="6" max="6" width="12.7109375" style="1" customWidth="1"/>
    <col min="7" max="7" width="9.140625" style="1" customWidth="1"/>
    <col min="8" max="8" width="8.28125" style="1" customWidth="1"/>
    <col min="9" max="16384" width="9.140625" style="1" customWidth="1"/>
  </cols>
  <sheetData>
    <row r="1" ht="15"/>
    <row r="2" spans="1:4" ht="23.25">
      <c r="A2" s="45"/>
      <c r="B2" s="45"/>
      <c r="C2" s="45"/>
      <c r="D2" s="45"/>
    </row>
    <row r="3" ht="15"/>
    <row r="4" spans="1:4" ht="63" customHeight="1">
      <c r="A4" s="2"/>
      <c r="B4" s="2"/>
      <c r="C4" s="2"/>
      <c r="D4" s="2"/>
    </row>
    <row r="5" spans="1:4" ht="21">
      <c r="A5" s="3" t="s">
        <v>21</v>
      </c>
      <c r="B5" s="4"/>
      <c r="C5" s="5"/>
      <c r="D5" s="5"/>
    </row>
    <row r="6" spans="1:4" ht="9" customHeight="1">
      <c r="A6" s="3"/>
      <c r="B6" s="4"/>
      <c r="C6" s="5"/>
      <c r="D6" s="5"/>
    </row>
    <row r="7" spans="1:4" ht="16.5">
      <c r="A7" s="3" t="s">
        <v>23</v>
      </c>
      <c r="B7" s="3"/>
      <c r="C7" s="6"/>
      <c r="D7" s="6"/>
    </row>
    <row r="8" spans="1:4" ht="16.5">
      <c r="A8" s="7" t="s">
        <v>24</v>
      </c>
      <c r="B8" s="3"/>
      <c r="C8" s="6"/>
      <c r="D8" s="6"/>
    </row>
    <row r="9" spans="1:4" ht="16.5">
      <c r="A9" s="7" t="s">
        <v>25</v>
      </c>
      <c r="B9" s="3"/>
      <c r="C9" s="6"/>
      <c r="D9" s="6"/>
    </row>
    <row r="10" spans="1:4" ht="8.25" customHeight="1">
      <c r="A10" s="3"/>
      <c r="B10" s="3"/>
      <c r="C10" s="6"/>
      <c r="D10" s="6"/>
    </row>
    <row r="11" spans="1:4" ht="16.5">
      <c r="A11" s="3" t="s">
        <v>22</v>
      </c>
      <c r="B11" s="3"/>
      <c r="C11" s="6"/>
      <c r="D11" s="6"/>
    </row>
    <row r="12" spans="1:4" ht="16.5">
      <c r="A12" s="3"/>
      <c r="B12" s="3"/>
      <c r="C12" s="6"/>
      <c r="D12" s="6"/>
    </row>
    <row r="13" spans="1:4" ht="16.5">
      <c r="A13" s="3"/>
      <c r="B13" s="3"/>
      <c r="C13" s="6"/>
      <c r="D13" s="6"/>
    </row>
    <row r="14" spans="1:4" ht="15">
      <c r="A14" s="6"/>
      <c r="B14" s="6"/>
      <c r="C14" s="6"/>
      <c r="D14" s="6"/>
    </row>
    <row r="15" spans="1:4" ht="16.5">
      <c r="A15" s="3" t="s">
        <v>0</v>
      </c>
      <c r="B15" s="6"/>
      <c r="C15" s="6"/>
      <c r="D15" s="6"/>
    </row>
    <row r="16" spans="1:4" ht="6.75" customHeight="1">
      <c r="A16" s="2"/>
      <c r="B16" s="2"/>
      <c r="C16" s="2"/>
      <c r="D16" s="2"/>
    </row>
    <row r="17" spans="1:4" ht="18.75">
      <c r="A17" s="47" t="s">
        <v>20</v>
      </c>
      <c r="B17" s="48"/>
      <c r="C17" s="48"/>
      <c r="D17" s="48"/>
    </row>
    <row r="18" spans="1:4" ht="6.75" customHeight="1">
      <c r="A18" s="49"/>
      <c r="B18" s="49"/>
      <c r="C18" s="49"/>
      <c r="D18" s="49"/>
    </row>
    <row r="19" spans="1:4" ht="18">
      <c r="A19" s="21" t="s">
        <v>11</v>
      </c>
      <c r="B19" s="22"/>
      <c r="C19" s="21" t="s">
        <v>12</v>
      </c>
      <c r="D19" s="8"/>
    </row>
    <row r="20" spans="1:4" ht="7.5" customHeight="1">
      <c r="A20" s="23"/>
      <c r="B20" s="24"/>
      <c r="C20" s="24"/>
      <c r="D20" s="9"/>
    </row>
    <row r="21" spans="1:4" ht="18" hidden="1">
      <c r="A21" s="21" t="s">
        <v>13</v>
      </c>
      <c r="B21" s="22"/>
      <c r="C21" s="22"/>
      <c r="D21" s="8"/>
    </row>
    <row r="22" spans="1:4" ht="6.75" customHeight="1" hidden="1">
      <c r="A22" s="25"/>
      <c r="B22" s="20"/>
      <c r="C22" s="20"/>
      <c r="D22" s="9"/>
    </row>
    <row r="23" spans="1:4" ht="18" hidden="1">
      <c r="A23" s="21" t="s">
        <v>14</v>
      </c>
      <c r="B23" s="22"/>
      <c r="C23" s="22"/>
      <c r="D23" s="8"/>
    </row>
    <row r="24" spans="1:4" ht="6.75" customHeight="1" hidden="1">
      <c r="A24" s="25"/>
      <c r="B24" s="20"/>
      <c r="C24" s="20"/>
      <c r="D24" s="9"/>
    </row>
    <row r="25" spans="1:4" ht="18" hidden="1">
      <c r="A25" s="21" t="s">
        <v>15</v>
      </c>
      <c r="B25" s="22"/>
      <c r="C25" s="22"/>
      <c r="D25" s="8"/>
    </row>
    <row r="26" spans="1:4" ht="0.75" customHeight="1" thickBot="1">
      <c r="A26" s="10"/>
      <c r="B26" s="9"/>
      <c r="C26" s="9"/>
      <c r="D26" s="9"/>
    </row>
    <row r="27" spans="1:4" s="11" customFormat="1" ht="15.75" thickBot="1">
      <c r="A27" s="41" t="s">
        <v>10</v>
      </c>
      <c r="B27" s="42" t="s">
        <v>1</v>
      </c>
      <c r="C27" s="42" t="s">
        <v>19</v>
      </c>
      <c r="D27" s="43" t="s">
        <v>2</v>
      </c>
    </row>
    <row r="28" spans="1:9" s="11" customFormat="1" ht="15">
      <c r="A28" s="38">
        <v>1</v>
      </c>
      <c r="B28" s="35" t="s">
        <v>3</v>
      </c>
      <c r="C28" s="36">
        <v>1015</v>
      </c>
      <c r="D28" s="37">
        <f>SUM(C28*A28)</f>
        <v>1015</v>
      </c>
      <c r="E28" s="16"/>
      <c r="F28" s="16"/>
      <c r="G28" s="16"/>
      <c r="H28" s="16"/>
      <c r="I28" s="16"/>
    </row>
    <row r="29" spans="1:9" s="11" customFormat="1" ht="15">
      <c r="A29" s="26"/>
      <c r="B29" s="27" t="s">
        <v>44</v>
      </c>
      <c r="C29" s="39" t="s">
        <v>28</v>
      </c>
      <c r="D29" s="40" t="s">
        <v>28</v>
      </c>
      <c r="E29" s="16"/>
      <c r="F29" s="16"/>
      <c r="G29" s="16"/>
      <c r="H29" s="16"/>
      <c r="I29" s="16"/>
    </row>
    <row r="30" spans="1:9" s="11" customFormat="1" ht="15">
      <c r="A30" s="26"/>
      <c r="B30" s="27" t="s">
        <v>29</v>
      </c>
      <c r="C30" s="39" t="s">
        <v>28</v>
      </c>
      <c r="D30" s="39" t="s">
        <v>28</v>
      </c>
      <c r="E30" s="16"/>
      <c r="F30" s="16"/>
      <c r="G30" s="16"/>
      <c r="H30" s="16"/>
      <c r="I30" s="16"/>
    </row>
    <row r="31" spans="1:9" s="11" customFormat="1" ht="15">
      <c r="A31" s="26"/>
      <c r="B31" s="27" t="s">
        <v>26</v>
      </c>
      <c r="C31" s="39" t="s">
        <v>28</v>
      </c>
      <c r="D31" s="39" t="s">
        <v>28</v>
      </c>
      <c r="E31" s="16"/>
      <c r="F31" s="16"/>
      <c r="G31" s="16"/>
      <c r="H31" s="16"/>
      <c r="I31" s="16"/>
    </row>
    <row r="32" spans="1:9" s="11" customFormat="1" ht="15">
      <c r="A32" s="26"/>
      <c r="B32" s="27" t="s">
        <v>27</v>
      </c>
      <c r="C32" s="39" t="s">
        <v>28</v>
      </c>
      <c r="D32" s="39" t="s">
        <v>28</v>
      </c>
      <c r="E32" s="16"/>
      <c r="F32" s="16"/>
      <c r="G32" s="16"/>
      <c r="H32" s="16"/>
      <c r="I32" s="16"/>
    </row>
    <row r="33" spans="1:7" s="11" customFormat="1" ht="15">
      <c r="A33" s="26">
        <v>1</v>
      </c>
      <c r="B33" s="27" t="s">
        <v>43</v>
      </c>
      <c r="C33" s="28">
        <v>196</v>
      </c>
      <c r="D33" s="28">
        <f>SUM(C33*A33)</f>
        <v>196</v>
      </c>
      <c r="E33" s="16"/>
      <c r="F33" s="16"/>
      <c r="G33" s="16"/>
    </row>
    <row r="34" spans="1:7" s="11" customFormat="1" ht="15" hidden="1">
      <c r="A34" s="26">
        <v>0</v>
      </c>
      <c r="B34" s="27" t="s">
        <v>4</v>
      </c>
      <c r="C34" s="28">
        <v>137.72</v>
      </c>
      <c r="D34" s="28">
        <f aca="true" t="shared" si="0" ref="D34:D47">SUM(C34*A34)</f>
        <v>0</v>
      </c>
      <c r="E34" s="16"/>
      <c r="F34" s="16"/>
      <c r="G34" s="16">
        <f>SUM(C34*1.05)</f>
        <v>144.606</v>
      </c>
    </row>
    <row r="35" spans="1:7" s="11" customFormat="1" ht="15">
      <c r="A35" s="26">
        <v>0</v>
      </c>
      <c r="B35" s="27" t="s">
        <v>39</v>
      </c>
      <c r="C35" s="28">
        <v>196</v>
      </c>
      <c r="D35" s="28">
        <f t="shared" si="0"/>
        <v>0</v>
      </c>
      <c r="E35" s="16"/>
      <c r="F35" s="16"/>
      <c r="G35" s="16"/>
    </row>
    <row r="36" spans="1:9" s="11" customFormat="1" ht="15">
      <c r="A36" s="26">
        <v>0</v>
      </c>
      <c r="B36" s="27" t="s">
        <v>40</v>
      </c>
      <c r="C36" s="28">
        <v>196</v>
      </c>
      <c r="D36" s="28">
        <f t="shared" si="0"/>
        <v>0</v>
      </c>
      <c r="E36" s="16"/>
      <c r="F36" s="16"/>
      <c r="G36" s="16"/>
      <c r="I36" s="44"/>
    </row>
    <row r="37" spans="1:7" s="11" customFormat="1" ht="15">
      <c r="A37" s="26">
        <v>0</v>
      </c>
      <c r="B37" s="27" t="s">
        <v>41</v>
      </c>
      <c r="C37" s="28">
        <v>196</v>
      </c>
      <c r="D37" s="28">
        <f t="shared" si="0"/>
        <v>0</v>
      </c>
      <c r="E37" s="16"/>
      <c r="F37" s="16"/>
      <c r="G37" s="16"/>
    </row>
    <row r="38" spans="1:7" s="11" customFormat="1" ht="15">
      <c r="A38" s="26">
        <v>0</v>
      </c>
      <c r="B38" s="27" t="s">
        <v>45</v>
      </c>
      <c r="C38" s="28">
        <v>196</v>
      </c>
      <c r="D38" s="28">
        <f>SUM(C38*A38)</f>
        <v>0</v>
      </c>
      <c r="E38" s="16"/>
      <c r="F38" s="16"/>
      <c r="G38" s="16"/>
    </row>
    <row r="39" spans="1:9" s="11" customFormat="1" ht="15">
      <c r="A39" s="26">
        <v>1</v>
      </c>
      <c r="B39" s="27" t="s">
        <v>5</v>
      </c>
      <c r="C39" s="28">
        <v>130</v>
      </c>
      <c r="D39" s="28">
        <f t="shared" si="0"/>
        <v>130</v>
      </c>
      <c r="E39" s="16"/>
      <c r="F39" s="16"/>
      <c r="G39" s="16"/>
      <c r="I39" s="44"/>
    </row>
    <row r="40" spans="1:7" s="11" customFormat="1" ht="15">
      <c r="A40" s="26">
        <v>1</v>
      </c>
      <c r="B40" s="27" t="s">
        <v>32</v>
      </c>
      <c r="C40" s="28">
        <v>130</v>
      </c>
      <c r="D40" s="28">
        <f t="shared" si="0"/>
        <v>130</v>
      </c>
      <c r="E40" s="16"/>
      <c r="F40" s="16"/>
      <c r="G40" s="16"/>
    </row>
    <row r="41" spans="1:7" s="11" customFormat="1" ht="15">
      <c r="A41" s="26">
        <v>0</v>
      </c>
      <c r="B41" s="27" t="s">
        <v>30</v>
      </c>
      <c r="C41" s="28">
        <v>130</v>
      </c>
      <c r="D41" s="28">
        <f t="shared" si="0"/>
        <v>0</v>
      </c>
      <c r="E41" s="16"/>
      <c r="F41" s="16"/>
      <c r="G41" s="16"/>
    </row>
    <row r="42" spans="1:7" s="11" customFormat="1" ht="15">
      <c r="A42" s="26">
        <v>0</v>
      </c>
      <c r="B42" s="27" t="s">
        <v>31</v>
      </c>
      <c r="C42" s="28">
        <v>130</v>
      </c>
      <c r="D42" s="28">
        <f t="shared" si="0"/>
        <v>0</v>
      </c>
      <c r="E42" s="16"/>
      <c r="F42" s="16"/>
      <c r="G42" s="16"/>
    </row>
    <row r="43" spans="1:7" s="11" customFormat="1" ht="15">
      <c r="A43" s="26">
        <v>0</v>
      </c>
      <c r="B43" s="27" t="s">
        <v>42</v>
      </c>
      <c r="C43" s="28">
        <v>196</v>
      </c>
      <c r="D43" s="28">
        <f t="shared" si="0"/>
        <v>0</v>
      </c>
      <c r="E43" s="16"/>
      <c r="F43" s="16"/>
      <c r="G43" s="16"/>
    </row>
    <row r="44" spans="1:7" s="11" customFormat="1" ht="15">
      <c r="A44" s="26">
        <v>0</v>
      </c>
      <c r="B44" s="27" t="s">
        <v>35</v>
      </c>
      <c r="C44" s="28">
        <v>196</v>
      </c>
      <c r="D44" s="28">
        <f t="shared" si="0"/>
        <v>0</v>
      </c>
      <c r="E44" s="16"/>
      <c r="F44" s="16"/>
      <c r="G44" s="16"/>
    </row>
    <row r="45" spans="1:7" s="11" customFormat="1" ht="15">
      <c r="A45" s="26">
        <v>0</v>
      </c>
      <c r="B45" s="27" t="s">
        <v>34</v>
      </c>
      <c r="C45" s="28">
        <v>196</v>
      </c>
      <c r="D45" s="28">
        <f>SUM(C45*A45)</f>
        <v>0</v>
      </c>
      <c r="E45" s="16"/>
      <c r="F45" s="16"/>
      <c r="G45" s="16"/>
    </row>
    <row r="46" spans="1:7" s="11" customFormat="1" ht="15">
      <c r="A46" s="26">
        <v>0</v>
      </c>
      <c r="B46" s="27" t="s">
        <v>33</v>
      </c>
      <c r="C46" s="28">
        <v>196</v>
      </c>
      <c r="D46" s="28">
        <f>SUM(C46*A46)</f>
        <v>0</v>
      </c>
      <c r="E46" s="16"/>
      <c r="F46" s="16"/>
      <c r="G46" s="16"/>
    </row>
    <row r="47" spans="1:7" s="11" customFormat="1" ht="15">
      <c r="A47" s="29">
        <v>0</v>
      </c>
      <c r="B47" s="30" t="s">
        <v>6</v>
      </c>
      <c r="C47" s="31">
        <v>150</v>
      </c>
      <c r="D47" s="31">
        <f t="shared" si="0"/>
        <v>0</v>
      </c>
      <c r="E47" s="16"/>
      <c r="F47" s="16"/>
      <c r="G47" s="16"/>
    </row>
    <row r="48" spans="1:7" s="11" customFormat="1" ht="15">
      <c r="A48" s="12"/>
      <c r="B48" s="13"/>
      <c r="C48" s="14" t="s">
        <v>7</v>
      </c>
      <c r="D48" s="15">
        <f>SUM(D28:D47)</f>
        <v>1471</v>
      </c>
      <c r="G48" s="44"/>
    </row>
    <row r="49" spans="1:4" s="11" customFormat="1" ht="15">
      <c r="A49" s="12"/>
      <c r="B49" s="13"/>
      <c r="C49" s="14" t="s">
        <v>8</v>
      </c>
      <c r="D49" s="15">
        <v>100</v>
      </c>
    </row>
    <row r="50" spans="1:4" s="11" customFormat="1" ht="15">
      <c r="A50" s="33"/>
      <c r="B50" s="34" t="s">
        <v>18</v>
      </c>
      <c r="C50" s="14" t="s">
        <v>9</v>
      </c>
      <c r="D50" s="15">
        <v>100</v>
      </c>
    </row>
    <row r="51" spans="1:7" s="11" customFormat="1" ht="15">
      <c r="A51" s="32"/>
      <c r="B51" s="34" t="s">
        <v>17</v>
      </c>
      <c r="C51" s="14" t="s">
        <v>16</v>
      </c>
      <c r="D51" s="15">
        <v>0</v>
      </c>
      <c r="G51" s="16"/>
    </row>
    <row r="52" spans="1:7" s="11" customFormat="1" ht="18">
      <c r="A52" s="1"/>
      <c r="B52" s="1"/>
      <c r="C52" s="17" t="s">
        <v>47</v>
      </c>
      <c r="D52" s="18">
        <f>SUM(D48+D49-D50-D51)</f>
        <v>1471</v>
      </c>
      <c r="G52" s="16"/>
    </row>
    <row r="53" spans="3:7" ht="15">
      <c r="C53" s="1" t="s">
        <v>46</v>
      </c>
      <c r="D53" s="19">
        <f>SUM(D48*0.05)+D52</f>
        <v>1544.55</v>
      </c>
      <c r="G53" s="16"/>
    </row>
    <row r="54" ht="8.25" customHeight="1">
      <c r="G54" s="16"/>
    </row>
    <row r="55" spans="1:7" ht="15">
      <c r="A55" s="46" t="s">
        <v>38</v>
      </c>
      <c r="B55" s="46"/>
      <c r="C55" s="46"/>
      <c r="D55" s="46"/>
      <c r="G55" s="16"/>
    </row>
    <row r="56" ht="15">
      <c r="G56" s="16"/>
    </row>
    <row r="57" ht="15">
      <c r="G57" s="16"/>
    </row>
    <row r="58" ht="15">
      <c r="G58" s="16"/>
    </row>
    <row r="59" ht="15">
      <c r="G59" s="16"/>
    </row>
    <row r="60" ht="15">
      <c r="G60" s="16"/>
    </row>
    <row r="61" ht="15">
      <c r="G61" s="16"/>
    </row>
    <row r="62" ht="15">
      <c r="G62" s="16"/>
    </row>
    <row r="63" ht="15">
      <c r="G63" s="16"/>
    </row>
    <row r="64" ht="15">
      <c r="G64" s="16"/>
    </row>
    <row r="65" ht="15">
      <c r="G65" s="16"/>
    </row>
  </sheetData>
  <sheetProtection/>
  <mergeCells count="4">
    <mergeCell ref="A2:D2"/>
    <mergeCell ref="A55:D55"/>
    <mergeCell ref="A17:D17"/>
    <mergeCell ref="A18:D18"/>
  </mergeCells>
  <printOptions/>
  <pageMargins left="0.236220472440945" right="0.236220472440945" top="0.15748031496063" bottom="0" header="0.31496062992126" footer="0.31496062992126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5"/>
  <sheetViews>
    <sheetView zoomScalePageLayoutView="0" workbookViewId="0" topLeftCell="A13">
      <selection activeCell="B42" sqref="B42"/>
    </sheetView>
  </sheetViews>
  <sheetFormatPr defaultColWidth="9.140625" defaultRowHeight="15"/>
  <cols>
    <col min="1" max="1" width="8.140625" style="1" customWidth="1"/>
    <col min="2" max="2" width="44.8515625" style="1" customWidth="1"/>
    <col min="3" max="3" width="23.57421875" style="1" customWidth="1"/>
    <col min="4" max="4" width="21.7109375" style="1" customWidth="1"/>
    <col min="5" max="5" width="9.140625" style="1" customWidth="1"/>
    <col min="6" max="6" width="12.7109375" style="1" customWidth="1"/>
    <col min="7" max="7" width="9.140625" style="1" customWidth="1"/>
    <col min="8" max="8" width="8.28125" style="1" customWidth="1"/>
    <col min="9" max="16384" width="9.140625" style="1" customWidth="1"/>
  </cols>
  <sheetData>
    <row r="1" ht="15"/>
    <row r="2" spans="1:4" ht="23.25">
      <c r="A2" s="45"/>
      <c r="B2" s="45"/>
      <c r="C2" s="45"/>
      <c r="D2" s="45"/>
    </row>
    <row r="3" ht="15"/>
    <row r="4" spans="1:4" ht="63" customHeight="1">
      <c r="A4" s="2"/>
      <c r="B4" s="2"/>
      <c r="C4" s="2"/>
      <c r="D4" s="2"/>
    </row>
    <row r="5" spans="1:4" ht="21">
      <c r="A5" s="3" t="s">
        <v>21</v>
      </c>
      <c r="B5" s="4"/>
      <c r="C5" s="5"/>
      <c r="D5" s="5"/>
    </row>
    <row r="6" spans="1:4" ht="9" customHeight="1">
      <c r="A6" s="3"/>
      <c r="B6" s="4"/>
      <c r="C6" s="5"/>
      <c r="D6" s="5"/>
    </row>
    <row r="7" spans="1:4" ht="16.5">
      <c r="A7" s="3" t="s">
        <v>23</v>
      </c>
      <c r="B7" s="3"/>
      <c r="C7" s="6"/>
      <c r="D7" s="6"/>
    </row>
    <row r="8" spans="1:4" ht="16.5">
      <c r="A8" s="7" t="s">
        <v>24</v>
      </c>
      <c r="B8" s="3"/>
      <c r="C8" s="6"/>
      <c r="D8" s="6"/>
    </row>
    <row r="9" spans="1:4" ht="16.5">
      <c r="A9" s="7" t="s">
        <v>25</v>
      </c>
      <c r="B9" s="3"/>
      <c r="C9" s="6"/>
      <c r="D9" s="6"/>
    </row>
    <row r="10" spans="1:4" ht="8.25" customHeight="1">
      <c r="A10" s="3"/>
      <c r="B10" s="3"/>
      <c r="C10" s="6"/>
      <c r="D10" s="6"/>
    </row>
    <row r="11" spans="1:4" ht="16.5">
      <c r="A11" s="3" t="s">
        <v>22</v>
      </c>
      <c r="B11" s="3"/>
      <c r="C11" s="6"/>
      <c r="D11" s="6"/>
    </row>
    <row r="12" spans="1:4" ht="16.5">
      <c r="A12" s="3"/>
      <c r="B12" s="3"/>
      <c r="C12" s="6"/>
      <c r="D12" s="6"/>
    </row>
    <row r="13" spans="1:4" ht="16.5">
      <c r="A13" s="3"/>
      <c r="B13" s="3"/>
      <c r="C13" s="6"/>
      <c r="D13" s="6"/>
    </row>
    <row r="14" spans="1:4" ht="15">
      <c r="A14" s="6"/>
      <c r="B14" s="6"/>
      <c r="C14" s="6"/>
      <c r="D14" s="6"/>
    </row>
    <row r="15" spans="1:4" ht="16.5">
      <c r="A15" s="3" t="s">
        <v>0</v>
      </c>
      <c r="B15" s="6"/>
      <c r="C15" s="6"/>
      <c r="D15" s="6"/>
    </row>
    <row r="16" spans="1:4" ht="6.75" customHeight="1">
      <c r="A16" s="2"/>
      <c r="B16" s="2"/>
      <c r="C16" s="2"/>
      <c r="D16" s="2"/>
    </row>
    <row r="17" spans="1:4" ht="18.75">
      <c r="A17" s="47" t="s">
        <v>20</v>
      </c>
      <c r="B17" s="48"/>
      <c r="C17" s="48"/>
      <c r="D17" s="48"/>
    </row>
    <row r="18" spans="1:4" ht="6.75" customHeight="1">
      <c r="A18" s="49"/>
      <c r="B18" s="49"/>
      <c r="C18" s="49"/>
      <c r="D18" s="49"/>
    </row>
    <row r="19" spans="1:4" ht="18">
      <c r="A19" s="21" t="s">
        <v>11</v>
      </c>
      <c r="B19" s="22"/>
      <c r="C19" s="21" t="s">
        <v>12</v>
      </c>
      <c r="D19" s="8"/>
    </row>
    <row r="20" spans="1:4" ht="7.5" customHeight="1">
      <c r="A20" s="23"/>
      <c r="B20" s="24"/>
      <c r="C20" s="24"/>
      <c r="D20" s="9"/>
    </row>
    <row r="21" spans="1:4" ht="18" hidden="1">
      <c r="A21" s="21" t="s">
        <v>13</v>
      </c>
      <c r="B21" s="22"/>
      <c r="C21" s="22"/>
      <c r="D21" s="8"/>
    </row>
    <row r="22" spans="1:4" ht="6.75" customHeight="1" hidden="1">
      <c r="A22" s="25"/>
      <c r="B22" s="20"/>
      <c r="C22" s="20"/>
      <c r="D22" s="9"/>
    </row>
    <row r="23" spans="1:4" ht="18" hidden="1">
      <c r="A23" s="21" t="s">
        <v>14</v>
      </c>
      <c r="B23" s="22"/>
      <c r="C23" s="22"/>
      <c r="D23" s="8"/>
    </row>
    <row r="24" spans="1:4" ht="6.75" customHeight="1" hidden="1">
      <c r="A24" s="25"/>
      <c r="B24" s="20"/>
      <c r="C24" s="20"/>
      <c r="D24" s="9"/>
    </row>
    <row r="25" spans="1:4" ht="18" hidden="1">
      <c r="A25" s="21" t="s">
        <v>15</v>
      </c>
      <c r="B25" s="22"/>
      <c r="C25" s="22"/>
      <c r="D25" s="8"/>
    </row>
    <row r="26" spans="1:4" ht="0.75" customHeight="1" thickBot="1">
      <c r="A26" s="10"/>
      <c r="B26" s="9"/>
      <c r="C26" s="9"/>
      <c r="D26" s="9"/>
    </row>
    <row r="27" spans="1:4" s="11" customFormat="1" ht="15.75" thickBot="1">
      <c r="A27" s="41" t="s">
        <v>10</v>
      </c>
      <c r="B27" s="42" t="s">
        <v>1</v>
      </c>
      <c r="C27" s="42" t="s">
        <v>19</v>
      </c>
      <c r="D27" s="43" t="s">
        <v>2</v>
      </c>
    </row>
    <row r="28" spans="1:9" s="11" customFormat="1" ht="15">
      <c r="A28" s="38">
        <v>1</v>
      </c>
      <c r="B28" s="35" t="s">
        <v>3</v>
      </c>
      <c r="C28" s="36">
        <v>975</v>
      </c>
      <c r="D28" s="37">
        <f>SUM(C28*A28)</f>
        <v>975</v>
      </c>
      <c r="E28" s="16"/>
      <c r="F28" s="16"/>
      <c r="G28" s="16"/>
      <c r="H28" s="16"/>
      <c r="I28" s="16"/>
    </row>
    <row r="29" spans="1:9" s="11" customFormat="1" ht="15">
      <c r="A29" s="26"/>
      <c r="B29" s="27" t="s">
        <v>44</v>
      </c>
      <c r="C29" s="39" t="s">
        <v>28</v>
      </c>
      <c r="D29" s="40" t="s">
        <v>28</v>
      </c>
      <c r="E29" s="16"/>
      <c r="F29" s="16"/>
      <c r="G29" s="16"/>
      <c r="H29" s="16"/>
      <c r="I29" s="16"/>
    </row>
    <row r="30" spans="1:9" s="11" customFormat="1" ht="15">
      <c r="A30" s="26"/>
      <c r="B30" s="27" t="s">
        <v>29</v>
      </c>
      <c r="C30" s="39" t="s">
        <v>28</v>
      </c>
      <c r="D30" s="39" t="s">
        <v>28</v>
      </c>
      <c r="E30" s="16"/>
      <c r="F30" s="16"/>
      <c r="G30" s="16"/>
      <c r="H30" s="16"/>
      <c r="I30" s="16"/>
    </row>
    <row r="31" spans="1:9" s="11" customFormat="1" ht="15">
      <c r="A31" s="26"/>
      <c r="B31" s="27" t="s">
        <v>26</v>
      </c>
      <c r="C31" s="39" t="s">
        <v>28</v>
      </c>
      <c r="D31" s="39" t="s">
        <v>28</v>
      </c>
      <c r="E31" s="16"/>
      <c r="F31" s="16"/>
      <c r="G31" s="16"/>
      <c r="H31" s="16"/>
      <c r="I31" s="16"/>
    </row>
    <row r="32" spans="1:9" s="11" customFormat="1" ht="15">
      <c r="A32" s="26"/>
      <c r="B32" s="27" t="s">
        <v>27</v>
      </c>
      <c r="C32" s="39" t="s">
        <v>28</v>
      </c>
      <c r="D32" s="39" t="s">
        <v>28</v>
      </c>
      <c r="E32" s="16"/>
      <c r="F32" s="16"/>
      <c r="G32" s="16"/>
      <c r="H32" s="16"/>
      <c r="I32" s="16"/>
    </row>
    <row r="33" spans="1:7" s="11" customFormat="1" ht="15">
      <c r="A33" s="26">
        <v>1</v>
      </c>
      <c r="B33" s="27" t="s">
        <v>43</v>
      </c>
      <c r="C33" s="28">
        <v>190</v>
      </c>
      <c r="D33" s="28">
        <f>SUM(C33*A33)</f>
        <v>190</v>
      </c>
      <c r="E33" s="16"/>
      <c r="F33" s="16"/>
      <c r="G33" s="16"/>
    </row>
    <row r="34" spans="1:7" s="11" customFormat="1" ht="15" hidden="1">
      <c r="A34" s="26">
        <v>0</v>
      </c>
      <c r="B34" s="27" t="s">
        <v>4</v>
      </c>
      <c r="C34" s="28">
        <v>137.72</v>
      </c>
      <c r="D34" s="28">
        <f aca="true" t="shared" si="0" ref="D34:D47">SUM(C34*A34)</f>
        <v>0</v>
      </c>
      <c r="E34" s="16"/>
      <c r="F34" s="16"/>
      <c r="G34" s="16">
        <f>SUM(C34*1.05)</f>
        <v>144.606</v>
      </c>
    </row>
    <row r="35" spans="1:9" s="11" customFormat="1" ht="15">
      <c r="A35" s="26">
        <v>0</v>
      </c>
      <c r="B35" s="27" t="s">
        <v>39</v>
      </c>
      <c r="C35" s="28">
        <v>190</v>
      </c>
      <c r="D35" s="28">
        <f t="shared" si="0"/>
        <v>0</v>
      </c>
      <c r="E35" s="16"/>
      <c r="F35" s="16"/>
      <c r="G35" s="16"/>
      <c r="I35" s="11">
        <v>22</v>
      </c>
    </row>
    <row r="36" spans="1:9" s="11" customFormat="1" ht="15">
      <c r="A36" s="26">
        <v>0</v>
      </c>
      <c r="B36" s="27" t="s">
        <v>40</v>
      </c>
      <c r="C36" s="28">
        <v>190</v>
      </c>
      <c r="D36" s="28">
        <f t="shared" si="0"/>
        <v>0</v>
      </c>
      <c r="E36" s="16"/>
      <c r="F36" s="16"/>
      <c r="G36" s="16"/>
      <c r="I36" s="44">
        <f>SUM(G48/I35)</f>
        <v>5.454545454545454</v>
      </c>
    </row>
    <row r="37" spans="1:7" s="11" customFormat="1" ht="15">
      <c r="A37" s="26">
        <v>0</v>
      </c>
      <c r="B37" s="27" t="s">
        <v>41</v>
      </c>
      <c r="C37" s="28">
        <v>190</v>
      </c>
      <c r="D37" s="28">
        <f t="shared" si="0"/>
        <v>0</v>
      </c>
      <c r="E37" s="16"/>
      <c r="F37" s="16"/>
      <c r="G37" s="16"/>
    </row>
    <row r="38" spans="1:7" s="11" customFormat="1" ht="15">
      <c r="A38" s="26">
        <v>0</v>
      </c>
      <c r="B38" s="27" t="s">
        <v>45</v>
      </c>
      <c r="C38" s="28">
        <v>190</v>
      </c>
      <c r="D38" s="28">
        <f>SUM(C38*A38)</f>
        <v>0</v>
      </c>
      <c r="E38" s="16"/>
      <c r="F38" s="16"/>
      <c r="G38" s="16"/>
    </row>
    <row r="39" spans="1:9" s="11" customFormat="1" ht="15">
      <c r="A39" s="26">
        <v>1</v>
      </c>
      <c r="B39" s="27" t="s">
        <v>5</v>
      </c>
      <c r="C39" s="28">
        <v>125</v>
      </c>
      <c r="D39" s="28">
        <f t="shared" si="0"/>
        <v>125</v>
      </c>
      <c r="E39" s="16"/>
      <c r="F39" s="16"/>
      <c r="G39" s="16"/>
      <c r="I39" s="44">
        <f>SUM(D52/I35)</f>
        <v>64.31818181818181</v>
      </c>
    </row>
    <row r="40" spans="1:7" s="11" customFormat="1" ht="15">
      <c r="A40" s="26">
        <v>1</v>
      </c>
      <c r="B40" s="27" t="s">
        <v>32</v>
      </c>
      <c r="C40" s="28">
        <v>125</v>
      </c>
      <c r="D40" s="28">
        <f t="shared" si="0"/>
        <v>125</v>
      </c>
      <c r="E40" s="16"/>
      <c r="F40" s="16"/>
      <c r="G40" s="16"/>
    </row>
    <row r="41" spans="1:7" s="11" customFormat="1" ht="15">
      <c r="A41" s="26">
        <v>0</v>
      </c>
      <c r="B41" s="27" t="s">
        <v>30</v>
      </c>
      <c r="C41" s="28">
        <v>125</v>
      </c>
      <c r="D41" s="28">
        <f t="shared" si="0"/>
        <v>0</v>
      </c>
      <c r="E41" s="16"/>
      <c r="F41" s="16"/>
      <c r="G41" s="16"/>
    </row>
    <row r="42" spans="1:7" s="11" customFormat="1" ht="15">
      <c r="A42" s="26">
        <v>0</v>
      </c>
      <c r="B42" s="27" t="s">
        <v>31</v>
      </c>
      <c r="C42" s="28">
        <v>125</v>
      </c>
      <c r="D42" s="28">
        <f t="shared" si="0"/>
        <v>0</v>
      </c>
      <c r="E42" s="16"/>
      <c r="F42" s="16"/>
      <c r="G42" s="16"/>
    </row>
    <row r="43" spans="1:7" s="11" customFormat="1" ht="15">
      <c r="A43" s="26">
        <v>0</v>
      </c>
      <c r="B43" s="27" t="s">
        <v>42</v>
      </c>
      <c r="C43" s="28">
        <v>190</v>
      </c>
      <c r="D43" s="28">
        <f t="shared" si="0"/>
        <v>0</v>
      </c>
      <c r="E43" s="16"/>
      <c r="F43" s="16"/>
      <c r="G43" s="16"/>
    </row>
    <row r="44" spans="1:7" s="11" customFormat="1" ht="15">
      <c r="A44" s="26">
        <v>0</v>
      </c>
      <c r="B44" s="27" t="s">
        <v>35</v>
      </c>
      <c r="C44" s="28">
        <v>190</v>
      </c>
      <c r="D44" s="28">
        <f t="shared" si="0"/>
        <v>0</v>
      </c>
      <c r="E44" s="16"/>
      <c r="F44" s="16"/>
      <c r="G44" s="16"/>
    </row>
    <row r="45" spans="1:7" s="11" customFormat="1" ht="15">
      <c r="A45" s="26">
        <v>0</v>
      </c>
      <c r="B45" s="27" t="s">
        <v>34</v>
      </c>
      <c r="C45" s="28">
        <v>190</v>
      </c>
      <c r="D45" s="28">
        <f>SUM(C45*A45)</f>
        <v>0</v>
      </c>
      <c r="E45" s="16"/>
      <c r="F45" s="16"/>
      <c r="G45" s="16"/>
    </row>
    <row r="46" spans="1:7" s="11" customFormat="1" ht="15">
      <c r="A46" s="26">
        <v>0</v>
      </c>
      <c r="B46" s="27" t="s">
        <v>33</v>
      </c>
      <c r="C46" s="28">
        <v>190</v>
      </c>
      <c r="D46" s="28">
        <f>SUM(C46*A46)</f>
        <v>0</v>
      </c>
      <c r="E46" s="16"/>
      <c r="F46" s="16"/>
      <c r="G46" s="16"/>
    </row>
    <row r="47" spans="1:7" s="11" customFormat="1" ht="15">
      <c r="A47" s="29">
        <v>0</v>
      </c>
      <c r="B47" s="30" t="s">
        <v>6</v>
      </c>
      <c r="C47" s="31">
        <v>150</v>
      </c>
      <c r="D47" s="31">
        <f t="shared" si="0"/>
        <v>0</v>
      </c>
      <c r="E47" s="16"/>
      <c r="F47" s="16"/>
      <c r="G47" s="16">
        <v>1295</v>
      </c>
    </row>
    <row r="48" spans="1:7" s="11" customFormat="1" ht="15">
      <c r="A48" s="12"/>
      <c r="B48" s="13"/>
      <c r="C48" s="14" t="s">
        <v>7</v>
      </c>
      <c r="D48" s="15">
        <f>SUM(D28:D47)</f>
        <v>1415</v>
      </c>
      <c r="G48" s="44">
        <f>SUM(D52-G47)</f>
        <v>120</v>
      </c>
    </row>
    <row r="49" spans="1:4" s="11" customFormat="1" ht="15">
      <c r="A49" s="12"/>
      <c r="B49" s="13"/>
      <c r="C49" s="14" t="s">
        <v>8</v>
      </c>
      <c r="D49" s="15">
        <v>100</v>
      </c>
    </row>
    <row r="50" spans="1:4" s="11" customFormat="1" ht="15">
      <c r="A50" s="33"/>
      <c r="B50" s="34" t="s">
        <v>18</v>
      </c>
      <c r="C50" s="14" t="s">
        <v>9</v>
      </c>
      <c r="D50" s="15">
        <v>100</v>
      </c>
    </row>
    <row r="51" spans="1:7" s="11" customFormat="1" ht="15">
      <c r="A51" s="32"/>
      <c r="B51" s="34" t="s">
        <v>17</v>
      </c>
      <c r="C51" s="14" t="s">
        <v>16</v>
      </c>
      <c r="D51" s="15">
        <v>0</v>
      </c>
      <c r="G51" s="16"/>
    </row>
    <row r="52" spans="1:7" s="11" customFormat="1" ht="18">
      <c r="A52" s="1"/>
      <c r="B52" s="1"/>
      <c r="C52" s="17" t="s">
        <v>36</v>
      </c>
      <c r="D52" s="18">
        <f>SUM(D48+D49-D50-D51)</f>
        <v>1415</v>
      </c>
      <c r="G52" s="16"/>
    </row>
    <row r="53" spans="3:7" ht="15">
      <c r="C53" s="1" t="s">
        <v>37</v>
      </c>
      <c r="D53" s="19">
        <f>SUM(D48*0.05)+D52</f>
        <v>1485.75</v>
      </c>
      <c r="G53" s="16"/>
    </row>
    <row r="54" ht="8.25" customHeight="1">
      <c r="G54" s="16"/>
    </row>
    <row r="55" spans="1:7" ht="15">
      <c r="A55" s="46" t="s">
        <v>38</v>
      </c>
      <c r="B55" s="46"/>
      <c r="C55" s="46"/>
      <c r="D55" s="46"/>
      <c r="G55" s="16"/>
    </row>
    <row r="56" ht="15">
      <c r="G56" s="16"/>
    </row>
    <row r="57" ht="15">
      <c r="G57" s="16"/>
    </row>
    <row r="58" ht="15">
      <c r="G58" s="16"/>
    </row>
    <row r="59" ht="15">
      <c r="G59" s="16"/>
    </row>
    <row r="60" ht="15">
      <c r="G60" s="16"/>
    </row>
    <row r="61" ht="15">
      <c r="G61" s="16"/>
    </row>
    <row r="62" ht="15">
      <c r="G62" s="16"/>
    </row>
    <row r="63" ht="15">
      <c r="G63" s="16"/>
    </row>
    <row r="64" ht="15">
      <c r="G64" s="16"/>
    </row>
    <row r="65" ht="15">
      <c r="G65" s="16"/>
    </row>
  </sheetData>
  <sheetProtection/>
  <mergeCells count="4">
    <mergeCell ref="A2:D2"/>
    <mergeCell ref="A17:D17"/>
    <mergeCell ref="A18:D18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David</cp:lastModifiedBy>
  <cp:lastPrinted>2015-01-14T21:45:55Z</cp:lastPrinted>
  <dcterms:created xsi:type="dcterms:W3CDTF">2010-09-27T17:32:41Z</dcterms:created>
  <dcterms:modified xsi:type="dcterms:W3CDTF">2017-01-19T14:38:12Z</dcterms:modified>
  <cp:category/>
  <cp:version/>
  <cp:contentType/>
  <cp:contentStatus/>
</cp:coreProperties>
</file>